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1755" windowWidth="18600" windowHeight="9945" activeTab="1"/>
  </bookViews>
  <sheets>
    <sheet name="2022 ЭЭ" sheetId="1" r:id="rId1"/>
    <sheet name="2022 М" sheetId="2" r:id="rId2"/>
  </sheets>
  <definedNames>
    <definedName name="_xlnm.Print_Area" localSheetId="1">'2022 М'!$A$1:$H$24</definedName>
    <definedName name="_xlnm.Print_Area" localSheetId="0">'2022 ЭЭ'!$A$1:$H$24</definedName>
  </definedNames>
  <calcPr fullCalcOnLoad="1"/>
</workbook>
</file>

<file path=xl/sharedStrings.xml><?xml version="1.0" encoding="utf-8"?>
<sst xmlns="http://schemas.openxmlformats.org/spreadsheetml/2006/main" count="80" uniqueCount="43">
  <si>
    <t>№ п/п</t>
  </si>
  <si>
    <t>Наименование показателя</t>
  </si>
  <si>
    <t>ВН, тыс. кВтч</t>
  </si>
  <si>
    <t>СН1, тыс. кВтч</t>
  </si>
  <si>
    <t>СН2, тыс.  кВтч</t>
  </si>
  <si>
    <t>НН, тыс. кВтч</t>
  </si>
  <si>
    <t>Всего ООО «Электросети», тыс. кВтч</t>
  </si>
  <si>
    <t>Всего, %</t>
  </si>
  <si>
    <t>1.</t>
  </si>
  <si>
    <t>1.1.</t>
  </si>
  <si>
    <t>1.2.</t>
  </si>
  <si>
    <t>Итого:</t>
  </si>
  <si>
    <t>2.</t>
  </si>
  <si>
    <t>2.1.</t>
  </si>
  <si>
    <t>3.</t>
  </si>
  <si>
    <t>3.1.</t>
  </si>
  <si>
    <t>4.</t>
  </si>
  <si>
    <t>4.1.</t>
  </si>
  <si>
    <t>5.</t>
  </si>
  <si>
    <t>Заказчик:</t>
  </si>
  <si>
    <t>ОАО "Городские электрические сети"</t>
  </si>
  <si>
    <t>____________________/В.М.Молотов</t>
  </si>
  <si>
    <t>Из сети Исполнителя:</t>
  </si>
  <si>
    <t>в сетях ООО "Электросети"</t>
  </si>
  <si>
    <t>1.3.</t>
  </si>
  <si>
    <t xml:space="preserve">Из сети смежной сетевой организации: ПАО "ФСК ЕЭС" </t>
  </si>
  <si>
    <t xml:space="preserve">Из сети смежной сетевой организации: ПАО "ТРК" </t>
  </si>
  <si>
    <t>Поступление в сеть:</t>
  </si>
  <si>
    <t>Отпуск из сети:</t>
  </si>
  <si>
    <t>Полезный отпуск:</t>
  </si>
  <si>
    <t>Нормативные потери:</t>
  </si>
  <si>
    <t>Фактические потери:</t>
  </si>
  <si>
    <t>Всего ООО «Электросети», МВт</t>
  </si>
  <si>
    <t>НН, 
МВт</t>
  </si>
  <si>
    <t>СН2, 
МВт</t>
  </si>
  <si>
    <t>СН1, 
МВт</t>
  </si>
  <si>
    <t>ВН, 
МВт</t>
  </si>
  <si>
    <t xml:space="preserve">Из сети смежной сетевой организации: ООО "Томские электрические сети" </t>
  </si>
  <si>
    <t>В сети смежной сетевой компании: ООО "Томские электрические сети"</t>
  </si>
  <si>
    <t>2.2.</t>
  </si>
  <si>
    <t>Баланс электрической энергии ООО "Электросети" за 2022 год</t>
  </si>
  <si>
    <t>В сети ИП А.С. Чавров / ООО "Сибирская электросеть"</t>
  </si>
  <si>
    <t>Баланс мощности ООО "Электросети" за 2022 год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</si>
</sst>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%"/>
    <numFmt numFmtId="179" formatCode="0.00000"/>
    <numFmt numFmtId="180" formatCode="0.0000"/>
    <numFmt numFmtId="181" formatCode="0.000000"/>
    <numFmt numFmtId="182" formatCode="_-* #,##0.0_р_._-;\-* #,##0.0_р_._-;_-* &quot;-&quot;??_р_._-;_-@_-"/>
    <numFmt numFmtId="183" formatCode="_-* #,##0_р_._-;\-* #,##0_р_._-;_-* &quot;-&quot;??_р_._-;_-@_-"/>
    <numFmt numFmtId="184" formatCode="0.00000000"/>
    <numFmt numFmtId="185" formatCode="0.0000000"/>
    <numFmt numFmtId="186" formatCode="_-* #,##0.000_р_._-;\-* #,##0.000_р_._-;_-* &quot;-&quot;???_р_._-;_-@_-"/>
    <numFmt numFmtId="187" formatCode="#,##0.000"/>
    <numFmt numFmtId="188" formatCode="#,##0.0"/>
    <numFmt numFmtId="189" formatCode="0.000000000"/>
    <numFmt numFmtId="190" formatCode="0.0000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9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49" fontId="25" fillId="0" borderId="0" applyBorder="0">
      <alignment vertical="top"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49" fontId="19" fillId="0" borderId="0" xfId="0" applyNumberFormat="1" applyFont="1" applyAlignment="1" applyProtection="1">
      <alignment horizontal="center" vertical="center" wrapText="1"/>
      <protection hidden="1"/>
    </xf>
    <xf numFmtId="0" fontId="20" fillId="0" borderId="0" xfId="0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177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177" fontId="21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center" wrapText="1"/>
    </xf>
    <xf numFmtId="10" fontId="19" fillId="0" borderId="10" xfId="56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80" fontId="19" fillId="0" borderId="11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10" fontId="19" fillId="0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vertical="center" wrapText="1"/>
    </xf>
    <xf numFmtId="177" fontId="19" fillId="24" borderId="10" xfId="0" applyNumberFormat="1" applyFont="1" applyFill="1" applyBorder="1" applyAlignment="1">
      <alignment horizontal="center" vertical="center" wrapText="1"/>
    </xf>
    <xf numFmtId="177" fontId="21" fillId="24" borderId="10" xfId="0" applyNumberFormat="1" applyFont="1" applyFill="1" applyBorder="1" applyAlignment="1">
      <alignment horizontal="center" vertical="center" wrapText="1"/>
    </xf>
    <xf numFmtId="180" fontId="19" fillId="24" borderId="10" xfId="0" applyNumberFormat="1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19" fillId="0" borderId="15" xfId="0" applyFont="1" applyBorder="1" applyAlignment="1">
      <alignment horizontal="right" vertical="center" wrapText="1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177" fontId="19" fillId="0" borderId="0" xfId="0" applyNumberFormat="1" applyFont="1" applyBorder="1" applyAlignment="1">
      <alignment vertical="center" wrapText="1"/>
    </xf>
    <xf numFmtId="177" fontId="20" fillId="0" borderId="0" xfId="0" applyNumberFormat="1" applyFont="1" applyAlignment="1">
      <alignment vertical="center" wrapText="1"/>
    </xf>
    <xf numFmtId="190" fontId="20" fillId="0" borderId="0" xfId="0" applyNumberFormat="1" applyFont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zoomScale="70" zoomScaleNormal="70" zoomScalePageLayoutView="0" workbookViewId="0" topLeftCell="A1">
      <selection activeCell="B18" sqref="B18"/>
    </sheetView>
  </sheetViews>
  <sheetFormatPr defaultColWidth="9.00390625" defaultRowHeight="12.75"/>
  <cols>
    <col min="1" max="1" width="9.125" style="17" customWidth="1"/>
    <col min="2" max="2" width="66.125" style="17" customWidth="1"/>
    <col min="3" max="3" width="13.875" style="17" customWidth="1"/>
    <col min="4" max="5" width="13.25390625" style="17" customWidth="1"/>
    <col min="6" max="6" width="13.875" style="17" customWidth="1"/>
    <col min="7" max="7" width="18.00390625" style="17" customWidth="1"/>
    <col min="8" max="8" width="13.625" style="17" customWidth="1"/>
    <col min="9" max="9" width="13.00390625" style="3" customWidth="1"/>
    <col min="10" max="16384" width="9.125" style="3" customWidth="1"/>
  </cols>
  <sheetData>
    <row r="1" spans="1:8" ht="46.5" customHeight="1">
      <c r="A1" s="27" t="s">
        <v>40</v>
      </c>
      <c r="B1" s="27"/>
      <c r="C1" s="27"/>
      <c r="D1" s="27"/>
      <c r="E1" s="27"/>
      <c r="F1" s="27"/>
      <c r="G1" s="27"/>
      <c r="H1" s="27"/>
    </row>
    <row r="2" spans="1:8" ht="9.75" customHeight="1">
      <c r="A2" s="32"/>
      <c r="B2" s="32"/>
      <c r="C2" s="32"/>
      <c r="D2" s="32"/>
      <c r="E2" s="32"/>
      <c r="F2" s="32"/>
      <c r="G2" s="32"/>
      <c r="H2" s="32"/>
    </row>
    <row r="3" spans="1:8" ht="47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2" t="s">
        <v>6</v>
      </c>
      <c r="H3" s="1" t="s">
        <v>7</v>
      </c>
    </row>
    <row r="4" spans="1:8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22">
        <v>7</v>
      </c>
      <c r="H4" s="1">
        <v>8</v>
      </c>
    </row>
    <row r="5" spans="1:8" ht="24.75" customHeight="1">
      <c r="A5" s="1" t="s">
        <v>8</v>
      </c>
      <c r="B5" s="10" t="s">
        <v>27</v>
      </c>
      <c r="C5" s="1"/>
      <c r="D5" s="1"/>
      <c r="E5" s="1"/>
      <c r="F5" s="1"/>
      <c r="G5" s="23"/>
      <c r="H5" s="1"/>
    </row>
    <row r="6" spans="1:8" ht="24.75" customHeight="1">
      <c r="A6" s="1" t="s">
        <v>9</v>
      </c>
      <c r="B6" s="4" t="s">
        <v>25</v>
      </c>
      <c r="C6" s="5">
        <v>146554.306</v>
      </c>
      <c r="D6" s="5"/>
      <c r="E6" s="5">
        <v>61472.854</v>
      </c>
      <c r="F6" s="5"/>
      <c r="G6" s="24">
        <f>SUM(C6:F6)</f>
        <v>208027.16</v>
      </c>
      <c r="H6" s="1"/>
    </row>
    <row r="7" spans="1:8" ht="24.75" customHeight="1">
      <c r="A7" s="1" t="s">
        <v>10</v>
      </c>
      <c r="B7" s="4" t="s">
        <v>26</v>
      </c>
      <c r="C7" s="5"/>
      <c r="D7" s="5">
        <v>12096.246</v>
      </c>
      <c r="E7" s="5">
        <v>3683.952</v>
      </c>
      <c r="F7" s="5"/>
      <c r="G7" s="24">
        <f>SUM(C7:F7)</f>
        <v>15780.198</v>
      </c>
      <c r="H7" s="1"/>
    </row>
    <row r="8" spans="1:8" ht="30" customHeight="1">
      <c r="A8" s="1" t="s">
        <v>24</v>
      </c>
      <c r="B8" s="4" t="s">
        <v>37</v>
      </c>
      <c r="C8" s="5"/>
      <c r="D8" s="5"/>
      <c r="E8" s="5">
        <v>233.381</v>
      </c>
      <c r="F8" s="5"/>
      <c r="G8" s="24">
        <f>SUM(C8:F8)</f>
        <v>233.381</v>
      </c>
      <c r="H8" s="1"/>
    </row>
    <row r="9" spans="1:8" ht="24.75" customHeight="1">
      <c r="A9" s="28" t="s">
        <v>11</v>
      </c>
      <c r="B9" s="31"/>
      <c r="C9" s="11">
        <f>SUM(C6:C8)</f>
        <v>146554.306</v>
      </c>
      <c r="D9" s="11">
        <f>SUM(D6:D8)</f>
        <v>12096.246</v>
      </c>
      <c r="E9" s="11">
        <f>SUM(E6:E8)</f>
        <v>65390.187</v>
      </c>
      <c r="F9" s="11">
        <f>SUM(F6:F8)</f>
        <v>0</v>
      </c>
      <c r="G9" s="25">
        <f>SUM(G6:G8)</f>
        <v>224040.739</v>
      </c>
      <c r="H9" s="1"/>
    </row>
    <row r="10" spans="1:8" ht="24.75" customHeight="1">
      <c r="A10" s="1" t="s">
        <v>12</v>
      </c>
      <c r="B10" s="10" t="s">
        <v>28</v>
      </c>
      <c r="C10" s="1"/>
      <c r="D10" s="1"/>
      <c r="E10" s="1"/>
      <c r="F10" s="1"/>
      <c r="G10" s="22"/>
      <c r="H10" s="1"/>
    </row>
    <row r="11" spans="1:8" ht="30" customHeight="1">
      <c r="A11" s="1" t="s">
        <v>13</v>
      </c>
      <c r="B11" s="12" t="s">
        <v>38</v>
      </c>
      <c r="C11" s="5">
        <v>4092</v>
      </c>
      <c r="D11" s="5"/>
      <c r="E11" s="5">
        <v>145.074</v>
      </c>
      <c r="F11" s="5"/>
      <c r="G11" s="24">
        <f>SUM(C11:F11)</f>
        <v>4237.074</v>
      </c>
      <c r="H11" s="6"/>
    </row>
    <row r="12" spans="1:8" ht="30" customHeight="1">
      <c r="A12" s="1" t="s">
        <v>39</v>
      </c>
      <c r="B12" s="12" t="s">
        <v>41</v>
      </c>
      <c r="C12" s="5">
        <v>288</v>
      </c>
      <c r="D12" s="5"/>
      <c r="E12" s="5"/>
      <c r="F12" s="5"/>
      <c r="G12" s="24">
        <f>SUM(C12:F12)</f>
        <v>288</v>
      </c>
      <c r="H12" s="6"/>
    </row>
    <row r="13" spans="1:8" ht="24.75" customHeight="1">
      <c r="A13" s="28" t="s">
        <v>11</v>
      </c>
      <c r="B13" s="31"/>
      <c r="C13" s="7">
        <f>SUM(C11:C12)</f>
        <v>4380</v>
      </c>
      <c r="D13" s="7">
        <f>SUM(D11:D12)</f>
        <v>0</v>
      </c>
      <c r="E13" s="7">
        <f>SUM(E11:E12)</f>
        <v>145.074</v>
      </c>
      <c r="F13" s="7">
        <f>SUM(F11:F12)</f>
        <v>0</v>
      </c>
      <c r="G13" s="25">
        <f>SUM(G11:G12)</f>
        <v>4525.074</v>
      </c>
      <c r="H13" s="6"/>
    </row>
    <row r="14" spans="1:8" ht="24.75" customHeight="1">
      <c r="A14" s="1" t="s">
        <v>14</v>
      </c>
      <c r="B14" s="10" t="s">
        <v>29</v>
      </c>
      <c r="C14" s="6"/>
      <c r="D14" s="6"/>
      <c r="E14" s="6"/>
      <c r="F14" s="6"/>
      <c r="G14" s="22"/>
      <c r="H14" s="6"/>
    </row>
    <row r="15" spans="1:8" ht="24.75" customHeight="1">
      <c r="A15" s="1" t="s">
        <v>15</v>
      </c>
      <c r="B15" s="10" t="s">
        <v>22</v>
      </c>
      <c r="C15" s="5">
        <v>759.197</v>
      </c>
      <c r="D15" s="5"/>
      <c r="E15" s="5">
        <v>34775.519</v>
      </c>
      <c r="F15" s="5">
        <v>166055.748</v>
      </c>
      <c r="G15" s="24">
        <f>SUM(C15:F15)</f>
        <v>201590.46399999998</v>
      </c>
      <c r="H15" s="5"/>
    </row>
    <row r="16" spans="1:8" ht="24.75" customHeight="1">
      <c r="A16" s="33" t="s">
        <v>11</v>
      </c>
      <c r="B16" s="34"/>
      <c r="C16" s="7">
        <f>SUM(C15:C15)</f>
        <v>759.197</v>
      </c>
      <c r="D16" s="7">
        <f>SUM(D15:D15)</f>
        <v>0</v>
      </c>
      <c r="E16" s="7">
        <f>SUM(E15:E15)</f>
        <v>34775.519</v>
      </c>
      <c r="F16" s="7">
        <f>SUM(F15:F15)</f>
        <v>166055.748</v>
      </c>
      <c r="G16" s="25">
        <f>SUM(G15:G15)</f>
        <v>201590.46399999998</v>
      </c>
      <c r="H16" s="6"/>
    </row>
    <row r="17" spans="1:8" ht="24.75" customHeight="1">
      <c r="A17" s="1" t="s">
        <v>16</v>
      </c>
      <c r="B17" s="10" t="s">
        <v>31</v>
      </c>
      <c r="C17" s="6"/>
      <c r="D17" s="6"/>
      <c r="E17" s="6"/>
      <c r="F17" s="6"/>
      <c r="G17" s="26"/>
      <c r="H17" s="6"/>
    </row>
    <row r="18" spans="1:8" ht="24.75" customHeight="1">
      <c r="A18" s="1" t="s">
        <v>17</v>
      </c>
      <c r="B18" s="10" t="s">
        <v>23</v>
      </c>
      <c r="C18" s="5">
        <v>1019.998</v>
      </c>
      <c r="D18" s="5"/>
      <c r="E18" s="5">
        <v>6705.918</v>
      </c>
      <c r="F18" s="5">
        <v>10199.285</v>
      </c>
      <c r="G18" s="24">
        <f>SUM(C18:F18)</f>
        <v>17925.201</v>
      </c>
      <c r="H18" s="13">
        <f>ROUND(G18/G9,4)</f>
        <v>0.08</v>
      </c>
    </row>
    <row r="19" spans="1:8" ht="24.75" customHeight="1">
      <c r="A19" s="28" t="s">
        <v>11</v>
      </c>
      <c r="B19" s="29"/>
      <c r="C19" s="7">
        <f>SUM(C18:C18)</f>
        <v>1019.998</v>
      </c>
      <c r="D19" s="7">
        <f>SUM(D18:D18)</f>
        <v>0</v>
      </c>
      <c r="E19" s="7">
        <f>SUM(E18:E18)</f>
        <v>6705.918</v>
      </c>
      <c r="F19" s="7">
        <f>SUM(F18:F18)</f>
        <v>10199.285</v>
      </c>
      <c r="G19" s="25">
        <f>SUM(G18:G18)</f>
        <v>17925.201</v>
      </c>
      <c r="H19" s="6"/>
    </row>
    <row r="20" spans="1:8" ht="24.75" customHeight="1">
      <c r="A20" s="1" t="s">
        <v>18</v>
      </c>
      <c r="B20" s="4" t="s">
        <v>30</v>
      </c>
      <c r="C20" s="5">
        <v>1189.774</v>
      </c>
      <c r="D20" s="5"/>
      <c r="E20" s="5">
        <v>6852.695</v>
      </c>
      <c r="F20" s="5">
        <v>7371.534</v>
      </c>
      <c r="G20" s="24">
        <f>SUM(C20:F20)</f>
        <v>15414.002999999999</v>
      </c>
      <c r="H20" s="21">
        <f>G20/G9</f>
        <v>0.0688000006998727</v>
      </c>
    </row>
    <row r="21" spans="1:8" ht="15.75">
      <c r="A21" s="30"/>
      <c r="B21" s="30"/>
      <c r="C21" s="14"/>
      <c r="D21" s="14"/>
      <c r="E21" s="14"/>
      <c r="F21" s="14"/>
      <c r="G21" s="15"/>
      <c r="H21" s="14"/>
    </row>
    <row r="22" spans="1:8" ht="15.75">
      <c r="A22" s="16"/>
      <c r="B22" s="16"/>
      <c r="C22" s="16"/>
      <c r="D22" s="16"/>
      <c r="E22" s="16"/>
      <c r="F22" s="16"/>
      <c r="G22" s="16"/>
      <c r="H22" s="16"/>
    </row>
    <row r="23" spans="1:7" ht="15.75">
      <c r="A23" s="16"/>
      <c r="C23" s="16"/>
      <c r="E23" s="16"/>
      <c r="G23" s="35"/>
    </row>
    <row r="24" spans="6:7" ht="15.75">
      <c r="F24" s="3"/>
      <c r="G24" s="36"/>
    </row>
    <row r="25" spans="1:16" s="18" customFormat="1" ht="31.5" hidden="1">
      <c r="A25" s="17" t="s">
        <v>19</v>
      </c>
      <c r="B25" s="17"/>
      <c r="C25" s="17"/>
      <c r="D25" s="17"/>
      <c r="E25" s="17"/>
      <c r="F25" s="17"/>
      <c r="G25" s="17"/>
      <c r="H25" s="17"/>
      <c r="I25" s="8"/>
      <c r="J25" s="3"/>
      <c r="K25" s="3"/>
      <c r="L25" s="3"/>
      <c r="M25" s="3"/>
      <c r="N25" s="3"/>
      <c r="O25" s="3"/>
      <c r="P25" s="3"/>
    </row>
    <row r="26" spans="1:9" ht="94.5" hidden="1">
      <c r="A26" s="19" t="s">
        <v>20</v>
      </c>
      <c r="B26" s="19"/>
      <c r="E26" s="19"/>
      <c r="F26" s="19"/>
      <c r="G26" s="2"/>
      <c r="I26" s="9"/>
    </row>
    <row r="27" spans="5:7" ht="15.75" hidden="1">
      <c r="E27" s="20"/>
      <c r="F27" s="20"/>
      <c r="G27" s="2"/>
    </row>
    <row r="28" ht="78.75" hidden="1">
      <c r="A28" s="17" t="s">
        <v>21</v>
      </c>
    </row>
  </sheetData>
  <sheetProtection/>
  <mergeCells count="7">
    <mergeCell ref="A1:H1"/>
    <mergeCell ref="A19:B19"/>
    <mergeCell ref="A21:B21"/>
    <mergeCell ref="A9:B9"/>
    <mergeCell ref="A13:B13"/>
    <mergeCell ref="A2:H2"/>
    <mergeCell ref="A16:B16"/>
  </mergeCells>
  <printOptions/>
  <pageMargins left="0.7480314960629921" right="0.7480314960629921" top="0.31496062992125984" bottom="0.2755905511811024" header="0.5118110236220472" footer="0.5118110236220472"/>
  <pageSetup blackAndWhite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0" zoomScaleNormal="70" zoomScalePageLayoutView="0" workbookViewId="0" topLeftCell="A1">
      <selection activeCell="J9" sqref="J9"/>
    </sheetView>
  </sheetViews>
  <sheetFormatPr defaultColWidth="9.00390625" defaultRowHeight="12.75"/>
  <cols>
    <col min="1" max="1" width="9.125" style="17" customWidth="1"/>
    <col min="2" max="2" width="66.125" style="17" customWidth="1"/>
    <col min="3" max="3" width="13.875" style="17" customWidth="1"/>
    <col min="4" max="5" width="13.25390625" style="17" customWidth="1"/>
    <col min="6" max="6" width="13.875" style="17" customWidth="1"/>
    <col min="7" max="7" width="18.00390625" style="17" customWidth="1"/>
    <col min="8" max="8" width="13.625" style="17" customWidth="1"/>
    <col min="9" max="9" width="13.00390625" style="3" customWidth="1"/>
    <col min="10" max="16384" width="9.125" style="3" customWidth="1"/>
  </cols>
  <sheetData>
    <row r="1" spans="1:8" ht="46.5" customHeight="1">
      <c r="A1" s="27" t="s">
        <v>42</v>
      </c>
      <c r="B1" s="27"/>
      <c r="C1" s="27"/>
      <c r="D1" s="27"/>
      <c r="E1" s="27"/>
      <c r="F1" s="27"/>
      <c r="G1" s="27"/>
      <c r="H1" s="27"/>
    </row>
    <row r="2" spans="1:8" ht="9.75" customHeight="1">
      <c r="A2" s="32"/>
      <c r="B2" s="32"/>
      <c r="C2" s="32"/>
      <c r="D2" s="32"/>
      <c r="E2" s="32"/>
      <c r="F2" s="32"/>
      <c r="G2" s="32"/>
      <c r="H2" s="32"/>
    </row>
    <row r="3" spans="1:8" ht="47.25" customHeight="1">
      <c r="A3" s="1" t="s">
        <v>0</v>
      </c>
      <c r="B3" s="1" t="s">
        <v>1</v>
      </c>
      <c r="C3" s="1" t="s">
        <v>36</v>
      </c>
      <c r="D3" s="1" t="s">
        <v>35</v>
      </c>
      <c r="E3" s="1" t="s">
        <v>34</v>
      </c>
      <c r="F3" s="1" t="s">
        <v>33</v>
      </c>
      <c r="G3" s="22" t="s">
        <v>32</v>
      </c>
      <c r="H3" s="1" t="s">
        <v>7</v>
      </c>
    </row>
    <row r="4" spans="1:8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22">
        <v>7</v>
      </c>
      <c r="H4" s="1">
        <v>8</v>
      </c>
    </row>
    <row r="5" spans="1:8" ht="24.75" customHeight="1">
      <c r="A5" s="1" t="s">
        <v>8</v>
      </c>
      <c r="B5" s="10" t="s">
        <v>27</v>
      </c>
      <c r="C5" s="1"/>
      <c r="D5" s="1"/>
      <c r="E5" s="1"/>
      <c r="F5" s="1"/>
      <c r="G5" s="23"/>
      <c r="H5" s="1"/>
    </row>
    <row r="6" spans="1:8" ht="24.75" customHeight="1">
      <c r="A6" s="1" t="s">
        <v>9</v>
      </c>
      <c r="B6" s="4" t="s">
        <v>25</v>
      </c>
      <c r="C6" s="5">
        <v>23.076</v>
      </c>
      <c r="D6" s="5"/>
      <c r="E6" s="5">
        <v>10.163</v>
      </c>
      <c r="F6" s="5"/>
      <c r="G6" s="24">
        <f>SUM(C6:F6)</f>
        <v>33.239000000000004</v>
      </c>
      <c r="H6" s="1"/>
    </row>
    <row r="7" spans="1:8" ht="24.75" customHeight="1">
      <c r="A7" s="1" t="s">
        <v>10</v>
      </c>
      <c r="B7" s="4" t="s">
        <v>26</v>
      </c>
      <c r="C7" s="5"/>
      <c r="D7" s="5">
        <v>1.898</v>
      </c>
      <c r="E7" s="5">
        <v>0.578</v>
      </c>
      <c r="F7" s="5"/>
      <c r="G7" s="24">
        <f>SUM(C7:F7)</f>
        <v>2.476</v>
      </c>
      <c r="H7" s="1"/>
    </row>
    <row r="8" spans="1:8" ht="30" customHeight="1">
      <c r="A8" s="1" t="s">
        <v>24</v>
      </c>
      <c r="B8" s="4" t="s">
        <v>37</v>
      </c>
      <c r="C8" s="5"/>
      <c r="D8" s="5"/>
      <c r="E8" s="5">
        <v>0.039</v>
      </c>
      <c r="F8" s="5"/>
      <c r="G8" s="24">
        <f>SUM(C8:F8)</f>
        <v>0.039</v>
      </c>
      <c r="H8" s="1"/>
    </row>
    <row r="9" spans="1:8" ht="24.75" customHeight="1">
      <c r="A9" s="28" t="s">
        <v>11</v>
      </c>
      <c r="B9" s="31"/>
      <c r="C9" s="11">
        <f>SUM(C6:C8)</f>
        <v>23.076</v>
      </c>
      <c r="D9" s="11">
        <f>SUM(D6:D8)</f>
        <v>1.898</v>
      </c>
      <c r="E9" s="11">
        <f>SUM(E6:E8)</f>
        <v>10.78</v>
      </c>
      <c r="F9" s="11">
        <f>SUM(F6:F8)</f>
        <v>0</v>
      </c>
      <c r="G9" s="25">
        <f>SUM(G6:G8)</f>
        <v>35.754000000000005</v>
      </c>
      <c r="H9" s="1"/>
    </row>
    <row r="10" spans="1:8" ht="24.75" customHeight="1">
      <c r="A10" s="1" t="s">
        <v>12</v>
      </c>
      <c r="B10" s="10" t="s">
        <v>28</v>
      </c>
      <c r="C10" s="1"/>
      <c r="D10" s="1"/>
      <c r="E10" s="1"/>
      <c r="F10" s="1"/>
      <c r="G10" s="22"/>
      <c r="H10" s="1"/>
    </row>
    <row r="11" spans="1:8" ht="30" customHeight="1">
      <c r="A11" s="1" t="s">
        <v>13</v>
      </c>
      <c r="B11" s="12" t="s">
        <v>38</v>
      </c>
      <c r="C11" s="5">
        <f>ROUND('2022 ЭЭ'!C11/6266.1727,6)</f>
        <v>0.65303</v>
      </c>
      <c r="D11" s="5"/>
      <c r="E11" s="5">
        <f>ROUND('2022 ЭЭ'!E11/6266.1727,6)</f>
        <v>0.023152</v>
      </c>
      <c r="F11" s="5"/>
      <c r="G11" s="24">
        <f>SUM(C11:F11)</f>
        <v>0.676182</v>
      </c>
      <c r="H11" s="6"/>
    </row>
    <row r="12" spans="1:8" ht="30" customHeight="1">
      <c r="A12" s="1" t="s">
        <v>39</v>
      </c>
      <c r="B12" s="12" t="s">
        <v>41</v>
      </c>
      <c r="C12" s="5">
        <f>ROUND('2022 ЭЭ'!C12/6266.1727,6)</f>
        <v>0.045961</v>
      </c>
      <c r="D12" s="5"/>
      <c r="E12" s="5"/>
      <c r="F12" s="5"/>
      <c r="G12" s="24">
        <f>SUM(C12:F12)</f>
        <v>0.045961</v>
      </c>
      <c r="H12" s="6"/>
    </row>
    <row r="13" spans="1:8" ht="24.75" customHeight="1">
      <c r="A13" s="28" t="s">
        <v>11</v>
      </c>
      <c r="B13" s="31"/>
      <c r="C13" s="7">
        <f>SUM(C11:C12)</f>
        <v>0.698991</v>
      </c>
      <c r="D13" s="7">
        <f>SUM(D11:D12)</f>
        <v>0</v>
      </c>
      <c r="E13" s="7">
        <f>SUM(E11:E12)</f>
        <v>0.023152</v>
      </c>
      <c r="F13" s="7">
        <f>SUM(F11:F12)</f>
        <v>0</v>
      </c>
      <c r="G13" s="25">
        <f>SUM(G11:G12)</f>
        <v>0.722143</v>
      </c>
      <c r="H13" s="6"/>
    </row>
    <row r="14" spans="1:8" ht="24.75" customHeight="1">
      <c r="A14" s="1" t="s">
        <v>14</v>
      </c>
      <c r="B14" s="10" t="s">
        <v>29</v>
      </c>
      <c r="C14" s="6"/>
      <c r="D14" s="6"/>
      <c r="E14" s="6"/>
      <c r="F14" s="6"/>
      <c r="G14" s="22"/>
      <c r="H14" s="6"/>
    </row>
    <row r="15" spans="1:8" ht="24.75" customHeight="1">
      <c r="A15" s="1" t="s">
        <v>15</v>
      </c>
      <c r="B15" s="10" t="s">
        <v>22</v>
      </c>
      <c r="C15" s="5">
        <f>ROUND('2022 ЭЭ'!C15/6266.1727,6)</f>
        <v>0.121158</v>
      </c>
      <c r="D15" s="5"/>
      <c r="E15" s="5">
        <f>ROUND('2022 ЭЭ'!E15/6266.1727,6)</f>
        <v>5.549722</v>
      </c>
      <c r="F15" s="5">
        <f>ROUND('2022 ЭЭ'!F15/6266.1727,6)</f>
        <v>26.500347</v>
      </c>
      <c r="G15" s="24">
        <f>SUM(C15:F15)</f>
        <v>32.171227</v>
      </c>
      <c r="H15" s="5"/>
    </row>
    <row r="16" spans="1:8" ht="24.75" customHeight="1">
      <c r="A16" s="33" t="s">
        <v>11</v>
      </c>
      <c r="B16" s="34"/>
      <c r="C16" s="7">
        <f>SUM(C15:C15)</f>
        <v>0.121158</v>
      </c>
      <c r="D16" s="7">
        <f>SUM(D15:D15)</f>
        <v>0</v>
      </c>
      <c r="E16" s="7">
        <f>SUM(E15:E15)</f>
        <v>5.549722</v>
      </c>
      <c r="F16" s="7">
        <f>SUM(F15:F15)</f>
        <v>26.500347</v>
      </c>
      <c r="G16" s="25">
        <f>SUM(G15:G15)</f>
        <v>32.171227</v>
      </c>
      <c r="H16" s="6"/>
    </row>
    <row r="17" spans="1:8" ht="24.75" customHeight="1">
      <c r="A17" s="1" t="s">
        <v>16</v>
      </c>
      <c r="B17" s="10" t="s">
        <v>31</v>
      </c>
      <c r="C17" s="6"/>
      <c r="D17" s="6"/>
      <c r="E17" s="6"/>
      <c r="F17" s="6"/>
      <c r="G17" s="26"/>
      <c r="H17" s="6"/>
    </row>
    <row r="18" spans="1:8" ht="24.75" customHeight="1">
      <c r="A18" s="1" t="s">
        <v>17</v>
      </c>
      <c r="B18" s="10" t="s">
        <v>23</v>
      </c>
      <c r="C18" s="5">
        <f>ROUND('2022 ЭЭ'!C18/6266.1727,6)</f>
        <v>0.162778</v>
      </c>
      <c r="D18" s="5"/>
      <c r="E18" s="5">
        <f>ROUND('2022 ЭЭ'!E18/6266.1727,6)</f>
        <v>1.070178</v>
      </c>
      <c r="F18" s="5">
        <f>ROUND('2022 ЭЭ'!F18/6266.1727,6)</f>
        <v>1.627674</v>
      </c>
      <c r="G18" s="24">
        <f>SUM(C18:F18)</f>
        <v>2.8606300000000005</v>
      </c>
      <c r="H18" s="13">
        <f>ROUND(G18/G9,4)</f>
        <v>0.08</v>
      </c>
    </row>
    <row r="19" spans="1:8" ht="24.75" customHeight="1">
      <c r="A19" s="28" t="s">
        <v>11</v>
      </c>
      <c r="B19" s="29"/>
      <c r="C19" s="7">
        <f>SUM(C18:C18)</f>
        <v>0.162778</v>
      </c>
      <c r="D19" s="7">
        <f>SUM(D18:D18)</f>
        <v>0</v>
      </c>
      <c r="E19" s="7">
        <f>SUM(E18:E18)</f>
        <v>1.070178</v>
      </c>
      <c r="F19" s="7">
        <f>SUM(F18:F18)</f>
        <v>1.627674</v>
      </c>
      <c r="G19" s="25">
        <f>SUM(G18:G18)</f>
        <v>2.8606300000000005</v>
      </c>
      <c r="H19" s="6"/>
    </row>
    <row r="20" spans="1:8" ht="24.75" customHeight="1">
      <c r="A20" s="1" t="s">
        <v>18</v>
      </c>
      <c r="B20" s="4" t="s">
        <v>30</v>
      </c>
      <c r="C20" s="5">
        <f>ROUND('2022 ЭЭ'!C20/6266.1727,6)</f>
        <v>0.189873</v>
      </c>
      <c r="D20" s="5"/>
      <c r="E20" s="5">
        <f>ROUND('2022 ЭЭ'!E20/6266.1727,6)</f>
        <v>1.093601</v>
      </c>
      <c r="F20" s="5">
        <f>ROUND('2022 ЭЭ'!F20/6266.1727,6)</f>
        <v>1.176401</v>
      </c>
      <c r="G20" s="24">
        <f>SUM(C20:F20)</f>
        <v>2.4598750000000003</v>
      </c>
      <c r="H20" s="21">
        <f>G20/G9</f>
        <v>0.06879999440622028</v>
      </c>
    </row>
    <row r="21" spans="1:8" ht="15.75">
      <c r="A21" s="30"/>
      <c r="B21" s="30"/>
      <c r="C21" s="14"/>
      <c r="D21" s="14"/>
      <c r="E21" s="14"/>
      <c r="F21" s="14"/>
      <c r="G21" s="15"/>
      <c r="H21" s="14"/>
    </row>
    <row r="22" spans="1:8" ht="15.75">
      <c r="A22" s="16"/>
      <c r="B22" s="16"/>
      <c r="C22" s="16"/>
      <c r="D22" s="16"/>
      <c r="E22" s="16"/>
      <c r="F22" s="16"/>
      <c r="G22" s="16"/>
      <c r="H22" s="16"/>
    </row>
    <row r="23" spans="1:7" ht="15.75">
      <c r="A23" s="16"/>
      <c r="C23" s="16"/>
      <c r="E23" s="16"/>
      <c r="G23" s="16"/>
    </row>
    <row r="24" spans="6:7" ht="15.75">
      <c r="F24" s="3"/>
      <c r="G24" s="37"/>
    </row>
    <row r="25" spans="1:16" s="18" customFormat="1" ht="31.5" hidden="1">
      <c r="A25" s="17" t="s">
        <v>19</v>
      </c>
      <c r="B25" s="17"/>
      <c r="C25" s="17"/>
      <c r="D25" s="17"/>
      <c r="E25" s="17"/>
      <c r="F25" s="17"/>
      <c r="G25" s="17"/>
      <c r="H25" s="17"/>
      <c r="I25" s="8"/>
      <c r="J25" s="3"/>
      <c r="K25" s="3"/>
      <c r="L25" s="3"/>
      <c r="M25" s="3"/>
      <c r="N25" s="3"/>
      <c r="O25" s="3"/>
      <c r="P25" s="3"/>
    </row>
    <row r="26" spans="1:9" ht="94.5" hidden="1">
      <c r="A26" s="19" t="s">
        <v>20</v>
      </c>
      <c r="B26" s="19"/>
      <c r="E26" s="19"/>
      <c r="F26" s="19"/>
      <c r="G26" s="2"/>
      <c r="I26" s="9"/>
    </row>
    <row r="27" spans="5:7" ht="15.75" hidden="1">
      <c r="E27" s="20"/>
      <c r="F27" s="20"/>
      <c r="G27" s="2"/>
    </row>
    <row r="28" ht="78.75" hidden="1">
      <c r="A28" s="17" t="s">
        <v>21</v>
      </c>
    </row>
  </sheetData>
  <sheetProtection/>
  <mergeCells count="7">
    <mergeCell ref="A21:B21"/>
    <mergeCell ref="A1:H1"/>
    <mergeCell ref="A2:H2"/>
    <mergeCell ref="A9:B9"/>
    <mergeCell ref="A13:B13"/>
    <mergeCell ref="A16:B16"/>
    <mergeCell ref="A19:B19"/>
  </mergeCells>
  <printOptions/>
  <pageMargins left="0.7480314960629921" right="0.7480314960629921" top="0.31496062992125984" bottom="0.2755905511811024" header="0.5118110236220472" footer="0.5118110236220472"/>
  <pageSetup blackAndWhite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Filatova</dc:creator>
  <cp:keywords/>
  <dc:description/>
  <cp:lastModifiedBy>Филин Евгений</cp:lastModifiedBy>
  <cp:lastPrinted>2013-10-22T05:24:59Z</cp:lastPrinted>
  <dcterms:created xsi:type="dcterms:W3CDTF">2013-04-12T08:05:46Z</dcterms:created>
  <dcterms:modified xsi:type="dcterms:W3CDTF">2023-03-30T04:33:41Z</dcterms:modified>
  <cp:category/>
  <cp:version/>
  <cp:contentType/>
  <cp:contentStatus/>
</cp:coreProperties>
</file>