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815" windowWidth="12795" windowHeight="9675" activeTab="1"/>
  </bookViews>
  <sheets>
    <sheet name="2019 ЭЭ" sheetId="1" r:id="rId1"/>
    <sheet name="2019 М" sheetId="2" r:id="rId2"/>
  </sheets>
  <definedNames>
    <definedName name="_xlnm.Print_Area" localSheetId="1">'2019 М'!$A$1:$H$23</definedName>
    <definedName name="_xlnm.Print_Area" localSheetId="0">'2019 ЭЭ'!$A$1:$H$23</definedName>
  </definedNames>
  <calcPr fullCalcOnLoad="1"/>
</workbook>
</file>

<file path=xl/sharedStrings.xml><?xml version="1.0" encoding="utf-8"?>
<sst xmlns="http://schemas.openxmlformats.org/spreadsheetml/2006/main" count="76" uniqueCount="41">
  <si>
    <t>№ п/п</t>
  </si>
  <si>
    <t>Наименование показателя</t>
  </si>
  <si>
    <t>ВН, тыс. кВтч</t>
  </si>
  <si>
    <t>СН1, тыс. кВтч</t>
  </si>
  <si>
    <t>СН2, тыс.  кВтч</t>
  </si>
  <si>
    <t>НН, тыс. кВтч</t>
  </si>
  <si>
    <t>Всего ООО «Электросети», тыс. кВтч</t>
  </si>
  <si>
    <t>Всего, %</t>
  </si>
  <si>
    <t>1.</t>
  </si>
  <si>
    <t>1.1.</t>
  </si>
  <si>
    <t>1.2.</t>
  </si>
  <si>
    <t>Итого:</t>
  </si>
  <si>
    <t>2.</t>
  </si>
  <si>
    <t>2.1.</t>
  </si>
  <si>
    <t>3.</t>
  </si>
  <si>
    <t>3.1.</t>
  </si>
  <si>
    <t>4.</t>
  </si>
  <si>
    <t>4.1.</t>
  </si>
  <si>
    <t>5.</t>
  </si>
  <si>
    <t>Заказчик:</t>
  </si>
  <si>
    <t>ОАО "Городские электрические сети"</t>
  </si>
  <si>
    <t>____________________/В.М.Молотов</t>
  </si>
  <si>
    <t>Из сети Исполнителя:</t>
  </si>
  <si>
    <t>в сетях ООО "Электросети"</t>
  </si>
  <si>
    <t>1.3.</t>
  </si>
  <si>
    <t xml:space="preserve">Из сети смежной сетевой организации: ПАО "ФСК ЕЭС" </t>
  </si>
  <si>
    <t xml:space="preserve">Из сети смежной сетевой организации: ПАО "ТРК" </t>
  </si>
  <si>
    <t xml:space="preserve">Из сети смежной сетевой организации: ООО "СКС" </t>
  </si>
  <si>
    <t>Поступление в сеть:</t>
  </si>
  <si>
    <t>Отпуск из сети:</t>
  </si>
  <si>
    <t>В сети смежной сетевой компании: ООО "СКС"</t>
  </si>
  <si>
    <t>Полезный отпуск:</t>
  </si>
  <si>
    <t>Нормативные потери:</t>
  </si>
  <si>
    <t>Фактические потери:</t>
  </si>
  <si>
    <t>Всего ООО «Электросети», МВт</t>
  </si>
  <si>
    <t>Баланс электрической энергии ООО "Электросети" за 2019 год</t>
  </si>
  <si>
    <t>НН, 
МВт</t>
  </si>
  <si>
    <t>СН2, 
МВт</t>
  </si>
  <si>
    <t>СН1, 
МВт</t>
  </si>
  <si>
    <t>ВН, 
МВт</t>
  </si>
  <si>
    <t>Баланс мощности ООО "Электросети" за 2019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</si>
</sst>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%"/>
    <numFmt numFmtId="179" formatCode="0.00000"/>
    <numFmt numFmtId="180" formatCode="0.0000"/>
    <numFmt numFmtId="181" formatCode="0.000000"/>
    <numFmt numFmtId="182" formatCode="_-* #,##0.0_р_._-;\-* #,##0.0_р_._-;_-* &quot;-&quot;??_р_._-;_-@_-"/>
    <numFmt numFmtId="183" formatCode="_-* #,##0_р_._-;\-* #,##0_р_._-;_-* &quot;-&quot;??_р_._-;_-@_-"/>
    <numFmt numFmtId="184" formatCode="0.00000000"/>
    <numFmt numFmtId="185" formatCode="0.0000000"/>
    <numFmt numFmtId="186" formatCode="_-* #,##0.000_р_._-;\-* #,##0.000_р_._-;_-* &quot;-&quot;???_р_._-;_-@_-"/>
    <numFmt numFmtId="187" formatCode="#,##0.000"/>
    <numFmt numFmtId="188" formatCode="#,##0.0"/>
    <numFmt numFmtId="189" formatCode="0.000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9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49" fontId="25" fillId="0" borderId="0" applyBorder="0">
      <alignment vertical="top"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49" fontId="19" fillId="0" borderId="0" xfId="0" applyNumberFormat="1" applyFont="1" applyAlignment="1" applyProtection="1">
      <alignment horizontal="center" vertical="center" wrapText="1"/>
      <protection hidden="1"/>
    </xf>
    <xf numFmtId="0" fontId="20" fillId="0" borderId="0" xfId="0" applyFont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177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177" fontId="21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justify" vertical="center" wrapText="1"/>
    </xf>
    <xf numFmtId="10" fontId="19" fillId="0" borderId="10" xfId="56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80" fontId="19" fillId="0" borderId="11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10" fontId="19" fillId="0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vertical="center" wrapText="1"/>
    </xf>
    <xf numFmtId="177" fontId="19" fillId="24" borderId="10" xfId="0" applyNumberFormat="1" applyFont="1" applyFill="1" applyBorder="1" applyAlignment="1">
      <alignment horizontal="center" vertical="center" wrapText="1"/>
    </xf>
    <xf numFmtId="177" fontId="21" fillId="24" borderId="10" xfId="0" applyNumberFormat="1" applyFont="1" applyFill="1" applyBorder="1" applyAlignment="1">
      <alignment horizontal="center" vertical="center" wrapText="1"/>
    </xf>
    <xf numFmtId="180" fontId="19" fillId="24" borderId="10" xfId="0" applyNumberFormat="1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19" fillId="0" borderId="15" xfId="0" applyFont="1" applyBorder="1" applyAlignment="1">
      <alignment horizontal="right" vertical="center" wrapText="1"/>
    </xf>
    <xf numFmtId="0" fontId="19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zoomScale="70" zoomScaleNormal="70" zoomScalePageLayoutView="0" workbookViewId="0" topLeftCell="A1">
      <selection activeCell="B22" sqref="B22"/>
    </sheetView>
  </sheetViews>
  <sheetFormatPr defaultColWidth="9.00390625" defaultRowHeight="12.75"/>
  <cols>
    <col min="1" max="1" width="9.125" style="17" customWidth="1"/>
    <col min="2" max="2" width="64.125" style="17" customWidth="1"/>
    <col min="3" max="3" width="13.875" style="17" customWidth="1"/>
    <col min="4" max="5" width="13.25390625" style="17" customWidth="1"/>
    <col min="6" max="6" width="13.875" style="17" customWidth="1"/>
    <col min="7" max="7" width="18.00390625" style="17" customWidth="1"/>
    <col min="8" max="8" width="13.625" style="17" customWidth="1"/>
    <col min="9" max="9" width="13.00390625" style="3" customWidth="1"/>
    <col min="10" max="16384" width="9.125" style="3" customWidth="1"/>
  </cols>
  <sheetData>
    <row r="1" spans="1:8" ht="46.5" customHeight="1">
      <c r="A1" s="27" t="s">
        <v>35</v>
      </c>
      <c r="B1" s="27"/>
      <c r="C1" s="27"/>
      <c r="D1" s="27"/>
      <c r="E1" s="27"/>
      <c r="F1" s="27"/>
      <c r="G1" s="27"/>
      <c r="H1" s="27"/>
    </row>
    <row r="2" spans="1:8" ht="9.75" customHeight="1">
      <c r="A2" s="32"/>
      <c r="B2" s="32"/>
      <c r="C2" s="32"/>
      <c r="D2" s="32"/>
      <c r="E2" s="32"/>
      <c r="F2" s="32"/>
      <c r="G2" s="32"/>
      <c r="H2" s="32"/>
    </row>
    <row r="3" spans="1:8" ht="47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2" t="s">
        <v>6</v>
      </c>
      <c r="H3" s="1" t="s">
        <v>7</v>
      </c>
    </row>
    <row r="4" spans="1:8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22">
        <v>7</v>
      </c>
      <c r="H4" s="1">
        <v>8</v>
      </c>
    </row>
    <row r="5" spans="1:8" ht="24.75" customHeight="1">
      <c r="A5" s="1" t="s">
        <v>8</v>
      </c>
      <c r="B5" s="10" t="s">
        <v>28</v>
      </c>
      <c r="C5" s="1"/>
      <c r="D5" s="1"/>
      <c r="E5" s="1"/>
      <c r="F5" s="1"/>
      <c r="G5" s="23"/>
      <c r="H5" s="1"/>
    </row>
    <row r="6" spans="1:8" ht="24.75" customHeight="1">
      <c r="A6" s="1" t="s">
        <v>9</v>
      </c>
      <c r="B6" s="4" t="s">
        <v>25</v>
      </c>
      <c r="C6" s="5">
        <v>148382.524</v>
      </c>
      <c r="D6" s="5"/>
      <c r="E6" s="5">
        <v>61584.977999999996</v>
      </c>
      <c r="F6" s="5"/>
      <c r="G6" s="24">
        <f>SUM(C6:F6)</f>
        <v>209967.502</v>
      </c>
      <c r="H6" s="1"/>
    </row>
    <row r="7" spans="1:8" ht="24.75" customHeight="1">
      <c r="A7" s="1" t="s">
        <v>10</v>
      </c>
      <c r="B7" s="4" t="s">
        <v>26</v>
      </c>
      <c r="C7" s="5"/>
      <c r="D7" s="5">
        <v>13092.228000000003</v>
      </c>
      <c r="E7" s="5">
        <v>3149.7459999999996</v>
      </c>
      <c r="F7" s="5"/>
      <c r="G7" s="24">
        <f>SUM(C7:F7)</f>
        <v>16241.974000000002</v>
      </c>
      <c r="H7" s="1"/>
    </row>
    <row r="8" spans="1:8" ht="24.75" customHeight="1">
      <c r="A8" s="1" t="s">
        <v>24</v>
      </c>
      <c r="B8" s="4" t="s">
        <v>27</v>
      </c>
      <c r="C8" s="5"/>
      <c r="D8" s="5"/>
      <c r="E8" s="5">
        <v>982.4169999999999</v>
      </c>
      <c r="F8" s="5"/>
      <c r="G8" s="24">
        <f>SUM(C8:F8)</f>
        <v>982.4169999999999</v>
      </c>
      <c r="H8" s="1"/>
    </row>
    <row r="9" spans="1:8" ht="24.75" customHeight="1">
      <c r="A9" s="28" t="s">
        <v>11</v>
      </c>
      <c r="B9" s="31"/>
      <c r="C9" s="11">
        <f>SUM(C6:C8)</f>
        <v>148382.524</v>
      </c>
      <c r="D9" s="11">
        <f>SUM(D6:D8)</f>
        <v>13092.228000000003</v>
      </c>
      <c r="E9" s="11">
        <f>SUM(E6:E8)</f>
        <v>65717.14099999999</v>
      </c>
      <c r="F9" s="11">
        <f>SUM(F6:F8)</f>
        <v>0</v>
      </c>
      <c r="G9" s="25">
        <f>SUM(G6:G8)</f>
        <v>227191.893</v>
      </c>
      <c r="H9" s="1"/>
    </row>
    <row r="10" spans="1:8" ht="24.75" customHeight="1">
      <c r="A10" s="1" t="s">
        <v>12</v>
      </c>
      <c r="B10" s="10" t="s">
        <v>29</v>
      </c>
      <c r="C10" s="1"/>
      <c r="D10" s="1"/>
      <c r="E10" s="1"/>
      <c r="F10" s="1"/>
      <c r="G10" s="22"/>
      <c r="H10" s="1"/>
    </row>
    <row r="11" spans="1:8" ht="24.75" customHeight="1">
      <c r="A11" s="1" t="s">
        <v>13</v>
      </c>
      <c r="B11" s="12" t="s">
        <v>30</v>
      </c>
      <c r="C11" s="5">
        <v>3957.7199999999993</v>
      </c>
      <c r="D11" s="5"/>
      <c r="E11" s="5">
        <v>130.49699999999999</v>
      </c>
      <c r="F11" s="5"/>
      <c r="G11" s="24">
        <f>SUM(C11:F11)</f>
        <v>4088.216999999999</v>
      </c>
      <c r="H11" s="6"/>
    </row>
    <row r="12" spans="1:8" ht="24.75" customHeight="1">
      <c r="A12" s="28" t="s">
        <v>11</v>
      </c>
      <c r="B12" s="31"/>
      <c r="C12" s="7">
        <f>SUM(C11:C11)</f>
        <v>3957.7199999999993</v>
      </c>
      <c r="D12" s="7">
        <f>SUM(D11:D11)</f>
        <v>0</v>
      </c>
      <c r="E12" s="7">
        <f>SUM(E11:E11)</f>
        <v>130.49699999999999</v>
      </c>
      <c r="F12" s="7">
        <f>SUM(F11:F11)</f>
        <v>0</v>
      </c>
      <c r="G12" s="25">
        <f>SUM(G11:G11)</f>
        <v>4088.216999999999</v>
      </c>
      <c r="H12" s="6"/>
    </row>
    <row r="13" spans="1:8" ht="24.75" customHeight="1">
      <c r="A13" s="1" t="s">
        <v>14</v>
      </c>
      <c r="B13" s="10" t="s">
        <v>31</v>
      </c>
      <c r="C13" s="6"/>
      <c r="D13" s="6"/>
      <c r="E13" s="6"/>
      <c r="F13" s="6"/>
      <c r="G13" s="22"/>
      <c r="H13" s="6"/>
    </row>
    <row r="14" spans="1:8" ht="24.75" customHeight="1">
      <c r="A14" s="1" t="s">
        <v>15</v>
      </c>
      <c r="B14" s="10" t="s">
        <v>22</v>
      </c>
      <c r="C14" s="5">
        <f>412.378+190.233</f>
        <v>602.611</v>
      </c>
      <c r="D14" s="5"/>
      <c r="E14" s="5">
        <f>29802.369+5839.629</f>
        <v>35641.998</v>
      </c>
      <c r="F14" s="5">
        <f>55326.031+115675.561</f>
        <v>171001.592</v>
      </c>
      <c r="G14" s="24">
        <f>SUM(C14:F14)</f>
        <v>207246.201</v>
      </c>
      <c r="H14" s="5"/>
    </row>
    <row r="15" spans="1:8" ht="24.75" customHeight="1">
      <c r="A15" s="33" t="s">
        <v>11</v>
      </c>
      <c r="B15" s="34"/>
      <c r="C15" s="7">
        <f>SUM(C14:C14)</f>
        <v>602.611</v>
      </c>
      <c r="D15" s="7">
        <f>SUM(D14:D14)</f>
        <v>0</v>
      </c>
      <c r="E15" s="7">
        <f>SUM(E14:E14)</f>
        <v>35641.998</v>
      </c>
      <c r="F15" s="7">
        <f>SUM(F14:F14)</f>
        <v>171001.592</v>
      </c>
      <c r="G15" s="25">
        <f>SUM(G14:G14)</f>
        <v>207246.201</v>
      </c>
      <c r="H15" s="6"/>
    </row>
    <row r="16" spans="1:8" ht="24.75" customHeight="1">
      <c r="A16" s="1" t="s">
        <v>16</v>
      </c>
      <c r="B16" s="10" t="s">
        <v>33</v>
      </c>
      <c r="C16" s="6"/>
      <c r="D16" s="6"/>
      <c r="E16" s="6"/>
      <c r="F16" s="6"/>
      <c r="G16" s="26"/>
      <c r="H16" s="6"/>
    </row>
    <row r="17" spans="1:8" ht="24.75" customHeight="1">
      <c r="A17" s="1" t="s">
        <v>17</v>
      </c>
      <c r="B17" s="10" t="s">
        <v>23</v>
      </c>
      <c r="C17" s="5">
        <v>876.8620000000001</v>
      </c>
      <c r="D17" s="5"/>
      <c r="E17" s="5">
        <v>6127.956</v>
      </c>
      <c r="F17" s="5">
        <v>8852.657</v>
      </c>
      <c r="G17" s="24">
        <f>SUM(C17:F17)</f>
        <v>15857.474999999999</v>
      </c>
      <c r="H17" s="13">
        <f>ROUND(G17/G9,4)</f>
        <v>0.0698</v>
      </c>
    </row>
    <row r="18" spans="1:8" ht="24.75" customHeight="1">
      <c r="A18" s="28" t="s">
        <v>11</v>
      </c>
      <c r="B18" s="29"/>
      <c r="C18" s="7">
        <f>SUM(C17:C17)</f>
        <v>876.8620000000001</v>
      </c>
      <c r="D18" s="7">
        <f>SUM(D17:D17)</f>
        <v>0</v>
      </c>
      <c r="E18" s="7">
        <f>SUM(E17:E17)</f>
        <v>6127.956</v>
      </c>
      <c r="F18" s="7">
        <f>SUM(F17:F17)</f>
        <v>8852.657</v>
      </c>
      <c r="G18" s="25">
        <f>SUM(G17:G17)</f>
        <v>15857.474999999999</v>
      </c>
      <c r="H18" s="6"/>
    </row>
    <row r="19" spans="1:8" ht="24.75" customHeight="1">
      <c r="A19" s="1" t="s">
        <v>18</v>
      </c>
      <c r="B19" s="4" t="s">
        <v>32</v>
      </c>
      <c r="C19" s="5">
        <v>1199.0039359405812</v>
      </c>
      <c r="D19" s="5"/>
      <c r="E19" s="5">
        <v>7086.427008846583</v>
      </c>
      <c r="F19" s="5">
        <v>8322.296055212837</v>
      </c>
      <c r="G19" s="24">
        <f>SUM(C19:F19)</f>
        <v>16607.727</v>
      </c>
      <c r="H19" s="21">
        <f>G19/G9</f>
        <v>0.07309999833488776</v>
      </c>
    </row>
    <row r="20" spans="1:8" ht="15.75">
      <c r="A20" s="30"/>
      <c r="B20" s="30"/>
      <c r="C20" s="14"/>
      <c r="D20" s="14"/>
      <c r="E20" s="14"/>
      <c r="F20" s="14"/>
      <c r="G20" s="15"/>
      <c r="H20" s="14"/>
    </row>
    <row r="21" spans="1:8" ht="15.75">
      <c r="A21" s="16"/>
      <c r="B21" s="16"/>
      <c r="C21" s="16"/>
      <c r="D21" s="16"/>
      <c r="E21" s="16"/>
      <c r="F21" s="16"/>
      <c r="G21" s="16"/>
      <c r="H21" s="16"/>
    </row>
    <row r="22" spans="1:7" ht="15.75">
      <c r="A22" s="16"/>
      <c r="C22" s="16"/>
      <c r="E22" s="16"/>
      <c r="G22" s="16"/>
    </row>
    <row r="23" spans="6:7" ht="15.75">
      <c r="F23" s="3"/>
      <c r="G23" s="3"/>
    </row>
    <row r="24" spans="1:16" s="18" customFormat="1" ht="31.5" hidden="1">
      <c r="A24" s="17" t="s">
        <v>19</v>
      </c>
      <c r="B24" s="17"/>
      <c r="C24" s="17"/>
      <c r="D24" s="17"/>
      <c r="E24" s="17"/>
      <c r="F24" s="17"/>
      <c r="G24" s="17"/>
      <c r="H24" s="17"/>
      <c r="I24" s="8"/>
      <c r="J24" s="3"/>
      <c r="K24" s="3"/>
      <c r="L24" s="3"/>
      <c r="M24" s="3"/>
      <c r="N24" s="3"/>
      <c r="O24" s="3"/>
      <c r="P24" s="3"/>
    </row>
    <row r="25" spans="1:9" ht="94.5" hidden="1">
      <c r="A25" s="19" t="s">
        <v>20</v>
      </c>
      <c r="B25" s="19"/>
      <c r="E25" s="19"/>
      <c r="F25" s="19"/>
      <c r="G25" s="2"/>
      <c r="I25" s="9"/>
    </row>
    <row r="26" spans="5:7" ht="15.75" hidden="1">
      <c r="E26" s="20"/>
      <c r="F26" s="20"/>
      <c r="G26" s="2"/>
    </row>
    <row r="27" ht="78.75" hidden="1">
      <c r="A27" s="17" t="s">
        <v>21</v>
      </c>
    </row>
  </sheetData>
  <sheetProtection/>
  <mergeCells count="7">
    <mergeCell ref="A1:H1"/>
    <mergeCell ref="A18:B18"/>
    <mergeCell ref="A20:B20"/>
    <mergeCell ref="A9:B9"/>
    <mergeCell ref="A12:B12"/>
    <mergeCell ref="A2:H2"/>
    <mergeCell ref="A15:B15"/>
  </mergeCells>
  <printOptions/>
  <pageMargins left="0.7480314960629921" right="0.7480314960629921" top="0.31496062992125984" bottom="0.2755905511811024" header="0.5118110236220472" footer="0.5118110236220472"/>
  <pageSetup blackAndWhite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70" zoomScaleNormal="70" zoomScalePageLayoutView="0" workbookViewId="0" topLeftCell="A1">
      <selection activeCell="D6" sqref="D6"/>
    </sheetView>
  </sheetViews>
  <sheetFormatPr defaultColWidth="9.00390625" defaultRowHeight="12.75"/>
  <cols>
    <col min="1" max="1" width="9.125" style="17" customWidth="1"/>
    <col min="2" max="2" width="64.125" style="17" customWidth="1"/>
    <col min="3" max="3" width="13.875" style="17" customWidth="1"/>
    <col min="4" max="5" width="13.25390625" style="17" customWidth="1"/>
    <col min="6" max="6" width="13.875" style="17" customWidth="1"/>
    <col min="7" max="7" width="18.00390625" style="17" customWidth="1"/>
    <col min="8" max="8" width="13.625" style="17" customWidth="1"/>
    <col min="9" max="9" width="13.00390625" style="3" customWidth="1"/>
    <col min="10" max="16384" width="9.125" style="3" customWidth="1"/>
  </cols>
  <sheetData>
    <row r="1" spans="1:8" ht="46.5" customHeight="1">
      <c r="A1" s="27" t="s">
        <v>40</v>
      </c>
      <c r="B1" s="27"/>
      <c r="C1" s="27"/>
      <c r="D1" s="27"/>
      <c r="E1" s="27"/>
      <c r="F1" s="27"/>
      <c r="G1" s="27"/>
      <c r="H1" s="27"/>
    </row>
    <row r="2" spans="1:8" ht="9.75" customHeight="1">
      <c r="A2" s="32"/>
      <c r="B2" s="32"/>
      <c r="C2" s="32"/>
      <c r="D2" s="32"/>
      <c r="E2" s="32"/>
      <c r="F2" s="32"/>
      <c r="G2" s="32"/>
      <c r="H2" s="32"/>
    </row>
    <row r="3" spans="1:8" ht="47.25" customHeight="1">
      <c r="A3" s="1" t="s">
        <v>0</v>
      </c>
      <c r="B3" s="1" t="s">
        <v>1</v>
      </c>
      <c r="C3" s="1" t="s">
        <v>39</v>
      </c>
      <c r="D3" s="1" t="s">
        <v>38</v>
      </c>
      <c r="E3" s="1" t="s">
        <v>37</v>
      </c>
      <c r="F3" s="1" t="s">
        <v>36</v>
      </c>
      <c r="G3" s="22" t="s">
        <v>34</v>
      </c>
      <c r="H3" s="1" t="s">
        <v>7</v>
      </c>
    </row>
    <row r="4" spans="1:8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22">
        <v>7</v>
      </c>
      <c r="H4" s="1">
        <v>8</v>
      </c>
    </row>
    <row r="5" spans="1:8" ht="24.75" customHeight="1">
      <c r="A5" s="1" t="s">
        <v>8</v>
      </c>
      <c r="B5" s="10" t="s">
        <v>28</v>
      </c>
      <c r="C5" s="1"/>
      <c r="D5" s="1"/>
      <c r="E5" s="1"/>
      <c r="F5" s="1"/>
      <c r="G5" s="23"/>
      <c r="H5" s="1"/>
    </row>
    <row r="6" spans="1:8" ht="24.75" customHeight="1">
      <c r="A6" s="1" t="s">
        <v>9</v>
      </c>
      <c r="B6" s="4" t="s">
        <v>25</v>
      </c>
      <c r="C6" s="5">
        <v>25.177344742368753</v>
      </c>
      <c r="D6" s="5"/>
      <c r="E6" s="5">
        <v>10.44965525763125</v>
      </c>
      <c r="F6" s="5"/>
      <c r="G6" s="24">
        <f>SUM(C6:F6)</f>
        <v>35.627</v>
      </c>
      <c r="H6" s="1"/>
    </row>
    <row r="7" spans="1:8" ht="24.75" customHeight="1">
      <c r="A7" s="1" t="s">
        <v>10</v>
      </c>
      <c r="B7" s="4" t="s">
        <v>26</v>
      </c>
      <c r="C7" s="5"/>
      <c r="D7" s="5">
        <v>2.121</v>
      </c>
      <c r="E7" s="5">
        <v>0.51</v>
      </c>
      <c r="F7" s="5"/>
      <c r="G7" s="24">
        <f>SUM(C7:F7)</f>
        <v>2.6310000000000002</v>
      </c>
      <c r="H7" s="1"/>
    </row>
    <row r="8" spans="1:8" ht="24.75" customHeight="1">
      <c r="A8" s="1" t="s">
        <v>24</v>
      </c>
      <c r="B8" s="4" t="s">
        <v>27</v>
      </c>
      <c r="C8" s="5"/>
      <c r="D8" s="5"/>
      <c r="E8" s="5">
        <v>0.16669517961403377</v>
      </c>
      <c r="F8" s="5"/>
      <c r="G8" s="24">
        <f>SUM(C8:F8)</f>
        <v>0.16669517961403377</v>
      </c>
      <c r="H8" s="1"/>
    </row>
    <row r="9" spans="1:8" ht="24.75" customHeight="1">
      <c r="A9" s="28" t="s">
        <v>11</v>
      </c>
      <c r="B9" s="31"/>
      <c r="C9" s="11">
        <f>SUM(C6:C8)</f>
        <v>25.177344742368753</v>
      </c>
      <c r="D9" s="11">
        <f>SUM(D6:D8)</f>
        <v>2.121</v>
      </c>
      <c r="E9" s="11">
        <f>SUM(E6:E8)</f>
        <v>11.126350437245284</v>
      </c>
      <c r="F9" s="11">
        <f>SUM(F6:F8)</f>
        <v>0</v>
      </c>
      <c r="G9" s="25">
        <f>SUM(G6:G8)</f>
        <v>38.424695179614034</v>
      </c>
      <c r="H9" s="1"/>
    </row>
    <row r="10" spans="1:8" ht="24.75" customHeight="1">
      <c r="A10" s="1" t="s">
        <v>12</v>
      </c>
      <c r="B10" s="10" t="s">
        <v>29</v>
      </c>
      <c r="C10" s="1"/>
      <c r="D10" s="1"/>
      <c r="E10" s="1"/>
      <c r="F10" s="1"/>
      <c r="G10" s="22"/>
      <c r="H10" s="1"/>
    </row>
    <row r="11" spans="1:8" ht="24.75" customHeight="1">
      <c r="A11" s="1" t="s">
        <v>13</v>
      </c>
      <c r="B11" s="12" t="s">
        <v>30</v>
      </c>
      <c r="C11" s="5">
        <v>0.6693644856696627</v>
      </c>
      <c r="D11" s="5"/>
      <c r="E11" s="5">
        <v>0.022070802706213165</v>
      </c>
      <c r="F11" s="5"/>
      <c r="G11" s="24">
        <f>SUM(C11:F11)</f>
        <v>0.6914352883758759</v>
      </c>
      <c r="H11" s="6"/>
    </row>
    <row r="12" spans="1:8" ht="24.75" customHeight="1">
      <c r="A12" s="28" t="s">
        <v>11</v>
      </c>
      <c r="B12" s="31"/>
      <c r="C12" s="7">
        <f>SUM(C11:C11)</f>
        <v>0.6693644856696627</v>
      </c>
      <c r="D12" s="7">
        <f>SUM(D11:D11)</f>
        <v>0</v>
      </c>
      <c r="E12" s="7">
        <f>SUM(E11:E11)</f>
        <v>0.022070802706213165</v>
      </c>
      <c r="F12" s="7">
        <f>SUM(F11:F11)</f>
        <v>0</v>
      </c>
      <c r="G12" s="25">
        <f>SUM(G11:G11)</f>
        <v>0.6914352883758759</v>
      </c>
      <c r="H12" s="6"/>
    </row>
    <row r="13" spans="1:8" ht="24.75" customHeight="1">
      <c r="A13" s="1" t="s">
        <v>14</v>
      </c>
      <c r="B13" s="10" t="s">
        <v>31</v>
      </c>
      <c r="C13" s="6"/>
      <c r="D13" s="6"/>
      <c r="E13" s="6"/>
      <c r="F13" s="6"/>
      <c r="G13" s="22"/>
      <c r="H13" s="6"/>
    </row>
    <row r="14" spans="1:8" ht="24.75" customHeight="1">
      <c r="A14" s="1" t="s">
        <v>15</v>
      </c>
      <c r="B14" s="10" t="s">
        <v>22</v>
      </c>
      <c r="C14" s="5">
        <f>0.07+0.032</f>
        <v>0.10200000000000001</v>
      </c>
      <c r="D14" s="5"/>
      <c r="E14" s="5">
        <f>5.04+0.988</f>
        <v>6.0280000000000005</v>
      </c>
      <c r="F14" s="5">
        <f>9.357+19.564</f>
        <v>28.921</v>
      </c>
      <c r="G14" s="24">
        <f>SUM(C14:F14)</f>
        <v>35.051</v>
      </c>
      <c r="H14" s="5"/>
    </row>
    <row r="15" spans="1:8" ht="24.75" customHeight="1">
      <c r="A15" s="33" t="s">
        <v>11</v>
      </c>
      <c r="B15" s="34"/>
      <c r="C15" s="7">
        <f>SUM(C14:C14)</f>
        <v>0.10200000000000001</v>
      </c>
      <c r="D15" s="7">
        <f>SUM(D14:D14)</f>
        <v>0</v>
      </c>
      <c r="E15" s="7">
        <f>SUM(E14:E14)</f>
        <v>6.0280000000000005</v>
      </c>
      <c r="F15" s="7">
        <f>SUM(F14:F14)</f>
        <v>28.921</v>
      </c>
      <c r="G15" s="25">
        <f>SUM(G14:G14)</f>
        <v>35.051</v>
      </c>
      <c r="H15" s="6"/>
    </row>
    <row r="16" spans="1:8" ht="24.75" customHeight="1">
      <c r="A16" s="1" t="s">
        <v>16</v>
      </c>
      <c r="B16" s="10" t="s">
        <v>33</v>
      </c>
      <c r="C16" s="6"/>
      <c r="D16" s="6"/>
      <c r="E16" s="6"/>
      <c r="F16" s="6"/>
      <c r="G16" s="26"/>
      <c r="H16" s="6"/>
    </row>
    <row r="17" spans="1:8" ht="24.75" customHeight="1">
      <c r="A17" s="1" t="s">
        <v>17</v>
      </c>
      <c r="B17" s="10" t="s">
        <v>23</v>
      </c>
      <c r="C17" s="5">
        <v>0.1483026291989509</v>
      </c>
      <c r="D17" s="5"/>
      <c r="E17" s="5">
        <v>1.0364139242155395</v>
      </c>
      <c r="F17" s="5">
        <v>1.4972393700451119</v>
      </c>
      <c r="G17" s="24">
        <f>SUM(C17:F17)</f>
        <v>2.6819559234596024</v>
      </c>
      <c r="H17" s="13">
        <f>ROUND(G17/G9,4)</f>
        <v>0.0698</v>
      </c>
    </row>
    <row r="18" spans="1:8" ht="24.75" customHeight="1">
      <c r="A18" s="28" t="s">
        <v>11</v>
      </c>
      <c r="B18" s="29"/>
      <c r="C18" s="7">
        <f>SUM(C17:C17)</f>
        <v>0.1483026291989509</v>
      </c>
      <c r="D18" s="7">
        <f>SUM(D17:D17)</f>
        <v>0</v>
      </c>
      <c r="E18" s="7">
        <f>SUM(E17:E17)</f>
        <v>1.0364139242155395</v>
      </c>
      <c r="F18" s="7">
        <f>SUM(F17:F17)</f>
        <v>1.4972393700451119</v>
      </c>
      <c r="G18" s="25">
        <f>SUM(G17:G17)</f>
        <v>2.6819559234596024</v>
      </c>
      <c r="H18" s="6"/>
    </row>
    <row r="19" spans="1:8" ht="24.75" customHeight="1">
      <c r="A19" s="1" t="s">
        <v>18</v>
      </c>
      <c r="B19" s="4" t="s">
        <v>32</v>
      </c>
      <c r="C19" s="5">
        <v>0.20278611243260475</v>
      </c>
      <c r="D19" s="5"/>
      <c r="E19" s="5">
        <v>1.198518988208413</v>
      </c>
      <c r="F19" s="5">
        <v>1.4075400530073388</v>
      </c>
      <c r="G19" s="24">
        <f>SUM(C19:F19)</f>
        <v>2.8088451536483565</v>
      </c>
      <c r="H19" s="21">
        <f>G19/G9</f>
        <v>0.07309999833488778</v>
      </c>
    </row>
    <row r="20" spans="1:8" ht="15.75">
      <c r="A20" s="30"/>
      <c r="B20" s="30"/>
      <c r="C20" s="14"/>
      <c r="D20" s="14"/>
      <c r="E20" s="14"/>
      <c r="F20" s="14"/>
      <c r="G20" s="15"/>
      <c r="H20" s="14"/>
    </row>
    <row r="21" spans="1:8" ht="15.75">
      <c r="A21" s="16"/>
      <c r="B21" s="16"/>
      <c r="C21" s="16"/>
      <c r="D21" s="16"/>
      <c r="E21" s="16"/>
      <c r="F21" s="16"/>
      <c r="G21" s="16"/>
      <c r="H21" s="16"/>
    </row>
    <row r="22" spans="1:7" ht="15.75">
      <c r="A22" s="16"/>
      <c r="C22" s="16"/>
      <c r="E22" s="16"/>
      <c r="G22" s="16"/>
    </row>
    <row r="23" spans="6:7" ht="15.75">
      <c r="F23" s="3"/>
      <c r="G23" s="3"/>
    </row>
    <row r="24" spans="1:16" s="18" customFormat="1" ht="31.5" hidden="1">
      <c r="A24" s="17" t="s">
        <v>19</v>
      </c>
      <c r="B24" s="17"/>
      <c r="C24" s="17"/>
      <c r="D24" s="17"/>
      <c r="E24" s="17"/>
      <c r="F24" s="17"/>
      <c r="G24" s="17"/>
      <c r="H24" s="17"/>
      <c r="I24" s="8"/>
      <c r="J24" s="3"/>
      <c r="K24" s="3"/>
      <c r="L24" s="3"/>
      <c r="M24" s="3"/>
      <c r="N24" s="3"/>
      <c r="O24" s="3"/>
      <c r="P24" s="3"/>
    </row>
    <row r="25" spans="1:9" ht="94.5" hidden="1">
      <c r="A25" s="19" t="s">
        <v>20</v>
      </c>
      <c r="B25" s="19"/>
      <c r="E25" s="19"/>
      <c r="F25" s="19"/>
      <c r="G25" s="2"/>
      <c r="I25" s="9"/>
    </row>
    <row r="26" spans="5:7" ht="15.75" hidden="1">
      <c r="E26" s="20"/>
      <c r="F26" s="20"/>
      <c r="G26" s="2"/>
    </row>
    <row r="27" ht="78.75" hidden="1">
      <c r="A27" s="17" t="s">
        <v>21</v>
      </c>
    </row>
  </sheetData>
  <sheetProtection/>
  <mergeCells count="7">
    <mergeCell ref="A20:B20"/>
    <mergeCell ref="A1:H1"/>
    <mergeCell ref="A2:H2"/>
    <mergeCell ref="A9:B9"/>
    <mergeCell ref="A12:B12"/>
    <mergeCell ref="A15:B15"/>
    <mergeCell ref="A18:B18"/>
  </mergeCells>
  <printOptions/>
  <pageMargins left="0.7480314960629921" right="0.7480314960629921" top="0.31496062992125984" bottom="0.2755905511811024" header="0.5118110236220472" footer="0.5118110236220472"/>
  <pageSetup blackAndWhite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Filatova</dc:creator>
  <cp:keywords/>
  <dc:description/>
  <cp:lastModifiedBy>Филин Евгений</cp:lastModifiedBy>
  <cp:lastPrinted>2013-10-22T05:24:59Z</cp:lastPrinted>
  <dcterms:created xsi:type="dcterms:W3CDTF">2013-04-12T08:05:46Z</dcterms:created>
  <dcterms:modified xsi:type="dcterms:W3CDTF">2022-05-25T09:09:20Z</dcterms:modified>
  <cp:category/>
  <cp:version/>
  <cp:contentType/>
  <cp:contentStatus/>
</cp:coreProperties>
</file>